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110" i="1"/>
  <c r="J105"/>
  <c r="J102"/>
  <c r="J101"/>
  <c r="J99"/>
  <c r="J94"/>
  <c r="J95"/>
  <c r="J93"/>
  <c r="J90"/>
  <c r="J89"/>
  <c r="J60"/>
  <c r="H60" s="1"/>
  <c r="J59"/>
  <c r="H59" s="1"/>
  <c r="J58"/>
  <c r="H58" s="1"/>
  <c r="J48"/>
  <c r="H48" s="1"/>
  <c r="J47"/>
  <c r="H47" s="1"/>
  <c r="J46"/>
  <c r="H46" s="1"/>
  <c r="J43"/>
  <c r="H43" s="1"/>
  <c r="H42"/>
  <c r="I43"/>
  <c r="G43" s="1"/>
  <c r="I46"/>
  <c r="G46" s="1"/>
  <c r="I47"/>
  <c r="G47" s="1"/>
  <c r="I48"/>
  <c r="G48" s="1"/>
  <c r="H50"/>
  <c r="G51"/>
  <c r="H54"/>
  <c r="G55"/>
  <c r="I58"/>
  <c r="G58" s="1"/>
  <c r="I59"/>
  <c r="G59" s="1"/>
  <c r="I60"/>
  <c r="G60" s="1"/>
  <c r="H62"/>
  <c r="G63"/>
  <c r="H66"/>
  <c r="G67"/>
  <c r="H44"/>
  <c r="H45"/>
  <c r="H49"/>
  <c r="H51"/>
  <c r="H52"/>
  <c r="H53"/>
  <c r="H55"/>
  <c r="H56"/>
  <c r="H57"/>
  <c r="H61"/>
  <c r="H63"/>
  <c r="H64"/>
  <c r="H65"/>
  <c r="H67"/>
  <c r="G42"/>
  <c r="G44"/>
  <c r="G45"/>
  <c r="G49"/>
  <c r="G50"/>
  <c r="G52"/>
  <c r="G53"/>
  <c r="G54"/>
  <c r="G56"/>
  <c r="G57"/>
  <c r="G61"/>
  <c r="G62"/>
  <c r="G64"/>
  <c r="G65"/>
  <c r="G66"/>
  <c r="J96" l="1"/>
  <c r="J103"/>
  <c r="J107"/>
  <c r="J91"/>
  <c r="H13"/>
  <c r="H14"/>
  <c r="H15"/>
  <c r="H16"/>
  <c r="H17"/>
  <c r="H18"/>
  <c r="H19"/>
  <c r="H20"/>
  <c r="H21"/>
  <c r="H22"/>
  <c r="G13"/>
  <c r="G14"/>
  <c r="G15"/>
  <c r="G16"/>
  <c r="G17"/>
  <c r="G18"/>
  <c r="G19"/>
  <c r="G20"/>
  <c r="G21"/>
  <c r="G22"/>
  <c r="G41"/>
  <c r="G12" l="1"/>
  <c r="H12"/>
  <c r="H41" l="1"/>
</calcChain>
</file>

<file path=xl/sharedStrings.xml><?xml version="1.0" encoding="utf-8"?>
<sst xmlns="http://schemas.openxmlformats.org/spreadsheetml/2006/main" count="254" uniqueCount="147">
  <si>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</si>
  <si>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</si>
  <si>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</si>
  <si>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</si>
  <si>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</si>
  <si>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</si>
  <si>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</si>
  <si>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</si>
  <si>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</si>
  <si>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</si>
  <si>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</si>
  <si>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</si>
  <si>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</si>
  <si>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</si>
  <si>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</si>
  <si>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</si>
  <si>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</si>
  <si>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</si>
  <si>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</si>
  <si>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</si>
  <si>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</si>
  <si>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</si>
  <si>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</si>
  <si>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</si>
  <si>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</si>
  <si>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</si>
  <si>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</si>
  <si>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</si>
  <si>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</si>
  <si>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</si>
  <si>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</si>
  <si>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</si>
  <si>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</si>
  <si>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</si>
  <si>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</si>
  <si>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</si>
  <si>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</si>
  <si>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</si>
  <si>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</si>
  <si>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</si>
  <si>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</si>
  <si>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</si>
  <si>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</si>
  <si>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</si>
  <si>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</si>
  <si>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</si>
  <si>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</si>
  <si>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</si>
  <si>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</si>
  <si>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</si>
  <si>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</si>
  <si>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</si>
  <si>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</si>
  <si>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</si>
  <si>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</si>
  <si>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</si>
  <si>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</si>
  <si>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</si>
  <si>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</si>
  <si>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</si>
  <si>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</si>
  <si>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</si>
  <si>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</si>
  <si>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</si>
  <si>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</si>
  <si>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</si>
  <si>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</si>
  <si>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</si>
  <si>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</si>
  <si>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</si>
  <si>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</si>
  <si>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</si>
  <si>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</si>
  <si>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</si>
  <si>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</si>
  <si>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</si>
  <si>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</si>
  <si>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</si>
  <si>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</si>
  <si>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</si>
  <si>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</si>
  <si>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</si>
  <si>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</si>
  <si>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</si>
  <si>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</si>
  <si>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</si>
  <si>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</si>
  <si>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</si>
  <si>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</si>
  <si>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</si>
  <si>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</si>
  <si>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</si>
  <si>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</si>
  <si>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Գնման ընթացակարգում չեն կիրառվել Գնումների ոլորտը կարգավորող օրենսդրությամբ նախատեսված բանակցություններ:</t>
  </si>
  <si>
    <t>Դիզելային վառելիք  կտրոնով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</si>
  <si>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</si>
  <si>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Չափաբաժին 2</t>
  </si>
  <si>
    <t>Ծրագիր` 03.01.01.06</t>
  </si>
  <si>
    <t>Օ6</t>
  </si>
  <si>
    <t>&lt;&lt;Մաքսհուր&gt;&gt; ՍՊԸ</t>
  </si>
  <si>
    <t>ՇՀ ԸՆԹԱՑԱԿԱՐԳԻ ԾԱԾԿԱԳԻՐԸ՝ ՀՀԿԱ Ո-ՇՀԱՊՁԲ-15/1-Վ/2017</t>
  </si>
  <si>
    <t>Պատվիրատուն` ՀՀ ԿԱ ոստիկանությունը, որը գտնվում է Նալբանդյան 130 հասցեում, ստորև ներկայացնում է ՀՀԿԱ Ո-ՇՀԱՊՁԲ-15/1-Վ/2017 ծածկագրով հայտարարված ՇՀ ընթացակարգի արդյունքում կնքված պայմանագրի /երի/ մասին տեղեկատվությունը։</t>
  </si>
  <si>
    <t>Բենզին &lt;&lt;Պրեմիում&gt;&gt;   կտրոնով</t>
  </si>
  <si>
    <t xml:space="preserve">Բենզին &lt;&lt;Ռեգուլյար&gt;&gt;   կտրոնով </t>
  </si>
  <si>
    <t>Բենզին &lt;&lt;Ռեգուլյար&gt;&gt;    բաքով</t>
  </si>
  <si>
    <t>Արտաքին տեսքը` մաքուր և պարզ, օկտանային թիվը որոշված հետազոտական մեթոդով՝ ոչ պակաս 95, շարժիչային մեթոդով՝ ոչ պակաս 85, բենզինի հագեցած գոլորշիների ճնշումը` 45-100 կՊա, կապարի պարունակությունը 5 մգ/դմ3-ից ոչ ավելի, բենզոլի ծավալային մասը 1% -ից ոչ ավելի, խտությունը` 15 C ջերմաստիճանում՝ 720-775 կգ/մ3, ծծմբի պարունակությունը 10 մգ/կգ-ից ոչ ավելի, թթվածնի զանգվածային մասը 2,7%-ից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անվտանգությունը` ըստ ՀՀ կառավարության 2004թ. նոյեմբերի 11-ի N 1592-Ն որոշմամբ հաստատված «Ներքին այրման շարժիչային վառելիքների տեխնիկական կանոնակարգի»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</si>
  <si>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 C ջերմաստիճանում՝ 720-ից մինչև 775 կգ/մ3, ծծմբի պարունակությունը` 10 մգ/կգ-ից ոչ ավելի, թթվածնի զանգվածային մասը` 2,7 %-ից ոչ ավելի, օքսիդիչների ծավալային մասը, 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</si>
  <si>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&lt;&lt;Գնումների մասին&gt;&gt; ՀՀ օրենքի 17-րդ հոդվածի 4-րդ մասի համաձայն</t>
  </si>
  <si>
    <t>Օ2</t>
  </si>
  <si>
    <t>Օ7</t>
  </si>
  <si>
    <t>23.12.2016թ.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</si>
  <si>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</si>
  <si>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</si>
  <si>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</si>
  <si>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</si>
  <si>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</si>
  <si>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</si>
  <si>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</si>
  <si>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</si>
  <si>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</si>
  <si>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&lt;&lt;ՍիՓիԷս Օիլ Քորփորեյշն&gt;&gt; ՍՊԸ</t>
  </si>
  <si>
    <t>Մերժված հայտեր չկան:</t>
  </si>
  <si>
    <t>12.01.2017թ.</t>
  </si>
  <si>
    <t>30.01.2017թ.</t>
  </si>
  <si>
    <t>Ծրագիր` 03.01.01.02</t>
  </si>
  <si>
    <t>Ծրագիր` 03.01.01.07</t>
  </si>
  <si>
    <t>ՀՀ ԿԱ Ո-ՇՀԱՊՁԲ-15/1-17-Վ/2017</t>
  </si>
  <si>
    <t>25.12.2017թ.</t>
  </si>
  <si>
    <t>ՀՀ ԿԱ Ո-ՇՀԱՊՁԲ-15/1-1-Վ/2017</t>
  </si>
  <si>
    <t>1; 4; 5; 7; 9; 10</t>
  </si>
  <si>
    <t>2; 3; 6; 8; 11</t>
  </si>
  <si>
    <t>/1570003729100100/</t>
  </si>
  <si>
    <t>28.01.2017թ.</t>
  </si>
  <si>
    <t>/02571605/</t>
  </si>
  <si>
    <t>maxhur.tender@mail.ru</t>
  </si>
  <si>
    <t xml:space="preserve">«Մաքսհուր» ՍՊԸ </t>
  </si>
  <si>
    <t>ք. Երևան, Տպագրիչների 8. 1/1 տարածք
Հեռ. (010)526751(077)407975</t>
  </si>
  <si>
    <t>«Սի Փի Էս Օիլ Քորփորեյշն» ՍՊԸ</t>
  </si>
  <si>
    <t>/1660001996600100/</t>
  </si>
  <si>
    <t>/02614085/</t>
  </si>
  <si>
    <t>tender@cps.am</t>
  </si>
  <si>
    <t>ք. Երևան, Պուշկինի 1 փող
Հեռ. (010)540911,(010)526746</t>
  </si>
  <si>
    <t>Ռուբեն Բաղրամյան</t>
  </si>
  <si>
    <t>O11575098</t>
  </si>
  <si>
    <t>police_procurement@mail.ru</t>
  </si>
  <si>
    <t xml:space="preserve"> </t>
  </si>
  <si>
    <t>18.01.2017թ.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</si>
</sst>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8"/>
      <color rgb="FF000000"/>
      <name val="GHEA Grapalat"/>
      <family val="3"/>
    </font>
    <font>
      <sz val="10"/>
      <name val="Arial Cyr"/>
      <family val="2"/>
    </font>
    <font>
      <sz val="10"/>
      <color theme="0"/>
      <name val="GHEA Grapalat"/>
      <family val="3"/>
    </font>
    <font>
      <u/>
      <sz val="7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19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8" fillId="3" borderId="14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9" fillId="0" borderId="1" xfId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textRotation="90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ender@cps.am" TargetMode="External"/><Relationship Id="rId2" Type="http://schemas.openxmlformats.org/officeDocument/2006/relationships/hyperlink" Target="mailto:maxhur.tender@mail.ru" TargetMode="External"/><Relationship Id="rId1" Type="http://schemas.openxmlformats.org/officeDocument/2006/relationships/hyperlink" Target="mailto:police_procurement@mail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0"/>
  <sheetViews>
    <sheetView tabSelected="1" topLeftCell="A34" zoomScale="120" zoomScaleNormal="120" workbookViewId="0">
      <selection activeCell="F80" sqref="F80:J80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.28515625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12" t="s">
        <v>9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1" ht="9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12" t="s">
        <v>10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1" ht="9.7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12" t="s">
        <v>100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1" ht="38.25" customHeight="1">
      <c r="A6" s="113" t="s">
        <v>101</v>
      </c>
      <c r="B6" s="113"/>
      <c r="C6" s="113"/>
      <c r="D6" s="113"/>
      <c r="E6" s="113"/>
      <c r="F6" s="113"/>
      <c r="G6" s="113"/>
      <c r="H6" s="113"/>
      <c r="I6" s="113"/>
      <c r="J6" s="113"/>
    </row>
    <row r="7" spans="1:11" ht="12.75" customHeight="1">
      <c r="B7" s="108" t="s">
        <v>1</v>
      </c>
      <c r="C7" s="108"/>
      <c r="D7" s="108"/>
      <c r="E7" s="108"/>
      <c r="F7" s="108"/>
      <c r="G7" s="108"/>
      <c r="H7" s="108"/>
      <c r="I7" s="108"/>
      <c r="J7" s="108"/>
    </row>
    <row r="8" spans="1:11" ht="11.25" customHeight="1">
      <c r="B8" s="109" t="s">
        <v>2</v>
      </c>
      <c r="C8" s="109" t="s">
        <v>3</v>
      </c>
      <c r="D8" s="109" t="s">
        <v>4</v>
      </c>
      <c r="E8" s="77" t="s">
        <v>5</v>
      </c>
      <c r="F8" s="79"/>
      <c r="G8" s="77" t="s">
        <v>6</v>
      </c>
      <c r="H8" s="79"/>
      <c r="I8" s="116" t="s">
        <v>7</v>
      </c>
      <c r="J8" s="109" t="s">
        <v>80</v>
      </c>
    </row>
    <row r="9" spans="1:11" ht="10.5" customHeight="1">
      <c r="B9" s="110"/>
      <c r="C9" s="110"/>
      <c r="D9" s="110"/>
      <c r="E9" s="120" t="s">
        <v>79</v>
      </c>
      <c r="F9" s="122" t="s">
        <v>0</v>
      </c>
      <c r="G9" s="77" t="s">
        <v>8</v>
      </c>
      <c r="H9" s="79"/>
      <c r="I9" s="117"/>
      <c r="J9" s="110"/>
    </row>
    <row r="10" spans="1:11" ht="12.75" customHeight="1">
      <c r="B10" s="110"/>
      <c r="C10" s="110"/>
      <c r="D10" s="110"/>
      <c r="E10" s="121"/>
      <c r="F10" s="123"/>
      <c r="G10" s="118" t="s">
        <v>79</v>
      </c>
      <c r="H10" s="109" t="s">
        <v>0</v>
      </c>
      <c r="I10" s="117"/>
      <c r="J10" s="110"/>
    </row>
    <row r="11" spans="1:11" ht="12.75" customHeight="1">
      <c r="B11" s="110"/>
      <c r="C11" s="110"/>
      <c r="D11" s="110"/>
      <c r="E11" s="121"/>
      <c r="F11" s="123"/>
      <c r="G11" s="119"/>
      <c r="H11" s="110"/>
      <c r="I11" s="117"/>
      <c r="J11" s="111"/>
    </row>
    <row r="12" spans="1:11" s="7" customFormat="1" ht="166.5" customHeight="1">
      <c r="B12" s="44">
        <v>1</v>
      </c>
      <c r="C12" s="59" t="s">
        <v>102</v>
      </c>
      <c r="D12" s="52" t="s">
        <v>90</v>
      </c>
      <c r="E12" s="11">
        <v>30608</v>
      </c>
      <c r="F12" s="11">
        <v>30608</v>
      </c>
      <c r="G12" s="53">
        <f>E12*K12</f>
        <v>10559760</v>
      </c>
      <c r="H12" s="50">
        <f t="shared" ref="H12:H22" si="0">F12*K12</f>
        <v>10559760</v>
      </c>
      <c r="I12" s="46" t="s">
        <v>105</v>
      </c>
      <c r="J12" s="46" t="s">
        <v>105</v>
      </c>
      <c r="K12" s="61">
        <v>345</v>
      </c>
    </row>
    <row r="13" spans="1:11" s="7" customFormat="1" ht="166.5" customHeight="1">
      <c r="B13" s="58">
        <v>2</v>
      </c>
      <c r="C13" s="60" t="s">
        <v>103</v>
      </c>
      <c r="D13" s="56" t="s">
        <v>90</v>
      </c>
      <c r="E13" s="11">
        <v>470220</v>
      </c>
      <c r="F13" s="11">
        <v>470220</v>
      </c>
      <c r="G13" s="57">
        <f t="shared" ref="G13:G22" si="1">E13*K13</f>
        <v>152821500</v>
      </c>
      <c r="H13" s="57">
        <f t="shared" si="0"/>
        <v>152821500</v>
      </c>
      <c r="I13" s="46" t="s">
        <v>91</v>
      </c>
      <c r="J13" s="46" t="s">
        <v>91</v>
      </c>
      <c r="K13" s="61">
        <v>325</v>
      </c>
    </row>
    <row r="14" spans="1:11" s="7" customFormat="1" ht="166.5" customHeight="1">
      <c r="B14" s="58">
        <v>3</v>
      </c>
      <c r="C14" s="59" t="s">
        <v>104</v>
      </c>
      <c r="D14" s="56" t="s">
        <v>90</v>
      </c>
      <c r="E14" s="11">
        <v>75000</v>
      </c>
      <c r="F14" s="11">
        <v>75000</v>
      </c>
      <c r="G14" s="57">
        <f t="shared" si="1"/>
        <v>24000000</v>
      </c>
      <c r="H14" s="57">
        <f t="shared" si="0"/>
        <v>24000000</v>
      </c>
      <c r="I14" s="46" t="s">
        <v>106</v>
      </c>
      <c r="J14" s="46" t="s">
        <v>106</v>
      </c>
      <c r="K14" s="61">
        <v>320</v>
      </c>
    </row>
    <row r="15" spans="1:11" s="7" customFormat="1" ht="153" customHeight="1">
      <c r="B15" s="58">
        <v>4</v>
      </c>
      <c r="C15" s="60" t="s">
        <v>94</v>
      </c>
      <c r="D15" s="56" t="s">
        <v>90</v>
      </c>
      <c r="E15" s="11">
        <v>4550</v>
      </c>
      <c r="F15" s="11">
        <v>4550</v>
      </c>
      <c r="G15" s="57">
        <f t="shared" si="1"/>
        <v>1387750</v>
      </c>
      <c r="H15" s="57">
        <f t="shared" si="0"/>
        <v>1387750</v>
      </c>
      <c r="I15" s="46" t="s">
        <v>95</v>
      </c>
      <c r="J15" s="46" t="s">
        <v>95</v>
      </c>
      <c r="K15" s="61">
        <v>305</v>
      </c>
    </row>
    <row r="16" spans="1:11" s="7" customFormat="1" ht="166.5" customHeight="1">
      <c r="B16" s="58">
        <v>5</v>
      </c>
      <c r="C16" s="59" t="s">
        <v>102</v>
      </c>
      <c r="D16" s="56" t="s">
        <v>90</v>
      </c>
      <c r="E16" s="11">
        <v>5000</v>
      </c>
      <c r="F16" s="11">
        <v>5000</v>
      </c>
      <c r="G16" s="57">
        <f t="shared" si="1"/>
        <v>1725000</v>
      </c>
      <c r="H16" s="57">
        <f t="shared" si="0"/>
        <v>1725000</v>
      </c>
      <c r="I16" s="46" t="s">
        <v>105</v>
      </c>
      <c r="J16" s="46" t="s">
        <v>105</v>
      </c>
      <c r="K16" s="61">
        <v>345</v>
      </c>
    </row>
    <row r="17" spans="2:11" s="7" customFormat="1" ht="166.5" customHeight="1">
      <c r="B17" s="58">
        <v>6</v>
      </c>
      <c r="C17" s="60" t="s">
        <v>103</v>
      </c>
      <c r="D17" s="56" t="s">
        <v>90</v>
      </c>
      <c r="E17" s="11">
        <v>145555</v>
      </c>
      <c r="F17" s="11">
        <v>145555</v>
      </c>
      <c r="G17" s="57">
        <f t="shared" si="1"/>
        <v>47305375</v>
      </c>
      <c r="H17" s="57">
        <f t="shared" si="0"/>
        <v>47305375</v>
      </c>
      <c r="I17" s="46" t="s">
        <v>91</v>
      </c>
      <c r="J17" s="46" t="s">
        <v>91</v>
      </c>
      <c r="K17" s="61">
        <v>325</v>
      </c>
    </row>
    <row r="18" spans="2:11" s="7" customFormat="1" ht="121.5" customHeight="1">
      <c r="B18" s="58">
        <v>7</v>
      </c>
      <c r="C18" s="60" t="s">
        <v>94</v>
      </c>
      <c r="D18" s="56" t="s">
        <v>90</v>
      </c>
      <c r="E18" s="11">
        <v>15500</v>
      </c>
      <c r="F18" s="11">
        <v>15500</v>
      </c>
      <c r="G18" s="57">
        <f t="shared" si="1"/>
        <v>4727500</v>
      </c>
      <c r="H18" s="57">
        <f t="shared" si="0"/>
        <v>4727500</v>
      </c>
      <c r="I18" s="46" t="s">
        <v>95</v>
      </c>
      <c r="J18" s="46" t="s">
        <v>95</v>
      </c>
      <c r="K18" s="61">
        <v>305</v>
      </c>
    </row>
    <row r="19" spans="2:11" s="7" customFormat="1" ht="166.5" customHeight="1">
      <c r="B19" s="58">
        <v>8</v>
      </c>
      <c r="C19" s="60" t="s">
        <v>103</v>
      </c>
      <c r="D19" s="56" t="s">
        <v>90</v>
      </c>
      <c r="E19" s="11">
        <v>310000</v>
      </c>
      <c r="F19" s="11">
        <v>360000</v>
      </c>
      <c r="G19" s="57">
        <f t="shared" si="1"/>
        <v>100750000</v>
      </c>
      <c r="H19" s="57">
        <f t="shared" si="0"/>
        <v>117000000</v>
      </c>
      <c r="I19" s="46" t="s">
        <v>91</v>
      </c>
      <c r="J19" s="46" t="s">
        <v>91</v>
      </c>
      <c r="K19" s="61">
        <v>325</v>
      </c>
    </row>
    <row r="20" spans="2:11" s="7" customFormat="1" ht="132.75" customHeight="1">
      <c r="B20" s="58">
        <v>9</v>
      </c>
      <c r="C20" s="60" t="s">
        <v>94</v>
      </c>
      <c r="D20" s="56" t="s">
        <v>90</v>
      </c>
      <c r="E20" s="11">
        <v>2100</v>
      </c>
      <c r="F20" s="11">
        <v>2100</v>
      </c>
      <c r="G20" s="57">
        <f t="shared" si="1"/>
        <v>651000</v>
      </c>
      <c r="H20" s="57">
        <f t="shared" si="0"/>
        <v>651000</v>
      </c>
      <c r="I20" s="46" t="s">
        <v>95</v>
      </c>
      <c r="J20" s="46" t="s">
        <v>95</v>
      </c>
      <c r="K20" s="61">
        <v>310</v>
      </c>
    </row>
    <row r="21" spans="2:11" s="7" customFormat="1" ht="153" customHeight="1">
      <c r="B21" s="58">
        <v>10</v>
      </c>
      <c r="C21" s="59" t="s">
        <v>102</v>
      </c>
      <c r="D21" s="56" t="s">
        <v>90</v>
      </c>
      <c r="E21" s="11">
        <v>2076</v>
      </c>
      <c r="F21" s="11">
        <v>8305</v>
      </c>
      <c r="G21" s="57">
        <f t="shared" si="1"/>
        <v>747360</v>
      </c>
      <c r="H21" s="57">
        <f t="shared" si="0"/>
        <v>2989800</v>
      </c>
      <c r="I21" s="46" t="s">
        <v>105</v>
      </c>
      <c r="J21" s="46" t="s">
        <v>105</v>
      </c>
      <c r="K21" s="61">
        <v>360</v>
      </c>
    </row>
    <row r="22" spans="2:11" s="7" customFormat="1" ht="162" customHeight="1">
      <c r="B22" s="58">
        <v>11</v>
      </c>
      <c r="C22" s="60" t="s">
        <v>103</v>
      </c>
      <c r="D22" s="56" t="s">
        <v>90</v>
      </c>
      <c r="E22" s="11">
        <v>147894</v>
      </c>
      <c r="F22" s="11">
        <v>591578</v>
      </c>
      <c r="G22" s="57">
        <f t="shared" si="1"/>
        <v>50283960</v>
      </c>
      <c r="H22" s="57">
        <f t="shared" si="0"/>
        <v>201136520</v>
      </c>
      <c r="I22" s="46" t="s">
        <v>91</v>
      </c>
      <c r="J22" s="46" t="s">
        <v>91</v>
      </c>
      <c r="K22" s="61">
        <v>340</v>
      </c>
    </row>
    <row r="23" spans="2:11" ht="11.25" customHeight="1">
      <c r="B23" s="114"/>
      <c r="C23" s="115"/>
      <c r="D23" s="114"/>
      <c r="E23" s="115"/>
      <c r="F23" s="115"/>
      <c r="G23" s="114"/>
      <c r="H23" s="114"/>
      <c r="I23" s="114"/>
      <c r="J23" s="114"/>
    </row>
    <row r="24" spans="2:11" ht="11.25" customHeight="1">
      <c r="B24" s="84" t="s">
        <v>11</v>
      </c>
      <c r="C24" s="85"/>
      <c r="D24" s="85"/>
      <c r="E24" s="85"/>
      <c r="F24" s="86"/>
      <c r="G24" s="77" t="s">
        <v>107</v>
      </c>
      <c r="H24" s="78"/>
      <c r="I24" s="78"/>
      <c r="J24" s="79"/>
    </row>
    <row r="25" spans="2:11" ht="11.25" customHeight="1">
      <c r="B25" s="90"/>
      <c r="C25" s="91"/>
      <c r="D25" s="91"/>
      <c r="E25" s="91"/>
      <c r="F25" s="91"/>
      <c r="G25" s="91"/>
      <c r="H25" s="91"/>
      <c r="I25" s="91"/>
      <c r="J25" s="92"/>
    </row>
    <row r="26" spans="2:11" ht="11.25" customHeight="1">
      <c r="B26" s="124" t="s">
        <v>12</v>
      </c>
      <c r="C26" s="125"/>
      <c r="D26" s="125"/>
      <c r="E26" s="125"/>
      <c r="F26" s="125"/>
      <c r="G26" s="125"/>
      <c r="H26" s="125"/>
      <c r="I26" s="125"/>
      <c r="J26" s="126"/>
    </row>
    <row r="27" spans="2:11" ht="11.25" customHeight="1">
      <c r="B27" s="136" t="s">
        <v>13</v>
      </c>
      <c r="C27" s="136"/>
      <c r="D27" s="136" t="s">
        <v>14</v>
      </c>
      <c r="E27" s="136"/>
      <c r="F27" s="18" t="s">
        <v>15</v>
      </c>
      <c r="G27" s="18" t="s">
        <v>16</v>
      </c>
      <c r="H27" s="34" t="s">
        <v>17</v>
      </c>
      <c r="I27" s="127" t="s">
        <v>18</v>
      </c>
      <c r="J27" s="128"/>
    </row>
    <row r="28" spans="2:11" ht="11.25" customHeight="1">
      <c r="B28" s="137" t="s">
        <v>78</v>
      </c>
      <c r="C28" s="138"/>
      <c r="D28" s="137" t="s">
        <v>51</v>
      </c>
      <c r="E28" s="138"/>
      <c r="F28" s="19" t="s">
        <v>51</v>
      </c>
      <c r="G28" s="19" t="s">
        <v>108</v>
      </c>
      <c r="H28" s="45" t="s">
        <v>52</v>
      </c>
      <c r="I28" s="127"/>
      <c r="J28" s="128"/>
    </row>
    <row r="29" spans="2:11" ht="11.25" customHeight="1">
      <c r="B29" s="137" t="s">
        <v>78</v>
      </c>
      <c r="C29" s="138"/>
      <c r="D29" s="137" t="s">
        <v>51</v>
      </c>
      <c r="E29" s="138"/>
      <c r="F29" s="19" t="s">
        <v>51</v>
      </c>
      <c r="G29" s="19" t="s">
        <v>98</v>
      </c>
      <c r="H29" s="45"/>
      <c r="I29" s="127" t="s">
        <v>52</v>
      </c>
      <c r="J29" s="128"/>
    </row>
    <row r="30" spans="2:11" ht="11.25" customHeight="1">
      <c r="B30" s="137" t="s">
        <v>78</v>
      </c>
      <c r="C30" s="138"/>
      <c r="D30" s="137" t="s">
        <v>51</v>
      </c>
      <c r="E30" s="138"/>
      <c r="F30" s="19" t="s">
        <v>51</v>
      </c>
      <c r="G30" s="19" t="s">
        <v>109</v>
      </c>
      <c r="H30" s="45"/>
      <c r="I30" s="127" t="s">
        <v>52</v>
      </c>
      <c r="J30" s="128"/>
    </row>
    <row r="31" spans="2:11" ht="11.25" customHeight="1">
      <c r="B31" s="90"/>
      <c r="C31" s="91"/>
      <c r="D31" s="91"/>
      <c r="E31" s="91"/>
      <c r="F31" s="91"/>
      <c r="G31" s="91"/>
      <c r="H31" s="91"/>
      <c r="I31" s="91"/>
      <c r="J31" s="92"/>
    </row>
    <row r="32" spans="2:11" ht="11.25" customHeight="1">
      <c r="B32" s="135" t="s">
        <v>19</v>
      </c>
      <c r="C32" s="135"/>
      <c r="D32" s="135"/>
      <c r="E32" s="135"/>
      <c r="F32" s="135"/>
      <c r="G32" s="129" t="s">
        <v>110</v>
      </c>
      <c r="H32" s="130"/>
      <c r="I32" s="130"/>
      <c r="J32" s="131"/>
    </row>
    <row r="33" spans="2:10" ht="11.25" customHeight="1">
      <c r="B33" s="101" t="s">
        <v>66</v>
      </c>
      <c r="C33" s="102"/>
      <c r="D33" s="102"/>
      <c r="E33" s="102"/>
      <c r="F33" s="102"/>
      <c r="G33" s="132">
        <v>1</v>
      </c>
      <c r="H33" s="133"/>
      <c r="I33" s="133"/>
      <c r="J33" s="134"/>
    </row>
    <row r="34" spans="2:10" ht="21.75" customHeight="1">
      <c r="B34" s="101" t="s">
        <v>22</v>
      </c>
      <c r="C34" s="102"/>
      <c r="D34" s="102"/>
      <c r="E34" s="102"/>
      <c r="F34" s="103"/>
      <c r="G34" s="29"/>
      <c r="H34" s="5" t="s">
        <v>20</v>
      </c>
      <c r="I34" s="96" t="s">
        <v>21</v>
      </c>
      <c r="J34" s="97"/>
    </row>
    <row r="35" spans="2:10" ht="14.25" customHeight="1">
      <c r="B35" s="104"/>
      <c r="C35" s="105"/>
      <c r="D35" s="105"/>
      <c r="E35" s="105"/>
      <c r="F35" s="106"/>
      <c r="G35" s="30">
        <v>1</v>
      </c>
      <c r="H35" s="9"/>
      <c r="I35" s="98"/>
      <c r="J35" s="99"/>
    </row>
    <row r="36" spans="2:10" ht="14.25" customHeight="1">
      <c r="B36" s="90" t="s">
        <v>145</v>
      </c>
      <c r="C36" s="91"/>
      <c r="D36" s="91"/>
      <c r="E36" s="91"/>
      <c r="F36" s="91"/>
      <c r="G36" s="91"/>
      <c r="H36" s="91"/>
      <c r="I36" s="91"/>
      <c r="J36" s="92"/>
    </row>
    <row r="37" spans="2:10" ht="14.25" customHeight="1">
      <c r="B37" s="100" t="s">
        <v>23</v>
      </c>
      <c r="C37" s="180" t="s">
        <v>24</v>
      </c>
      <c r="D37" s="181"/>
      <c r="E37" s="184" t="s">
        <v>25</v>
      </c>
      <c r="F37" s="184"/>
      <c r="G37" s="184"/>
      <c r="H37" s="184"/>
      <c r="I37" s="184"/>
      <c r="J37" s="184"/>
    </row>
    <row r="38" spans="2:10" ht="14.25" customHeight="1">
      <c r="B38" s="100"/>
      <c r="C38" s="182"/>
      <c r="D38" s="183"/>
      <c r="E38" s="185" t="s">
        <v>26</v>
      </c>
      <c r="F38" s="186"/>
      <c r="G38" s="186"/>
      <c r="H38" s="186"/>
      <c r="I38" s="186"/>
      <c r="J38" s="187"/>
    </row>
    <row r="39" spans="2:10" ht="14.25" customHeight="1">
      <c r="B39" s="100"/>
      <c r="C39" s="182"/>
      <c r="D39" s="183"/>
      <c r="E39" s="189" t="s">
        <v>27</v>
      </c>
      <c r="F39" s="189"/>
      <c r="G39" s="188" t="s">
        <v>28</v>
      </c>
      <c r="H39" s="188"/>
      <c r="I39" s="177" t="s">
        <v>29</v>
      </c>
      <c r="J39" s="177"/>
    </row>
    <row r="40" spans="2:10" ht="33" customHeight="1">
      <c r="B40" s="100"/>
      <c r="C40" s="182"/>
      <c r="D40" s="183"/>
      <c r="E40" s="25" t="s">
        <v>79</v>
      </c>
      <c r="F40" s="26" t="s">
        <v>0</v>
      </c>
      <c r="G40" s="20" t="s">
        <v>79</v>
      </c>
      <c r="H40" s="21" t="s">
        <v>0</v>
      </c>
      <c r="I40" s="8" t="s">
        <v>79</v>
      </c>
      <c r="J40" s="32" t="s">
        <v>0</v>
      </c>
    </row>
    <row r="41" spans="2:10" ht="17.25" customHeight="1">
      <c r="B41" s="139" t="s">
        <v>30</v>
      </c>
      <c r="C41" s="107" t="s">
        <v>99</v>
      </c>
      <c r="D41" s="82"/>
      <c r="E41" s="55">
        <v>8412099</v>
      </c>
      <c r="F41" s="55">
        <v>8412099</v>
      </c>
      <c r="G41" s="48">
        <f>SUM(I41-E41)</f>
        <v>1682419.4000000004</v>
      </c>
      <c r="H41" s="48">
        <f>SUM(J41-F41)</f>
        <v>1682419.4000000004</v>
      </c>
      <c r="I41" s="49">
        <v>10094518.4</v>
      </c>
      <c r="J41" s="49">
        <v>10094518.4</v>
      </c>
    </row>
    <row r="42" spans="2:10" ht="17.25" customHeight="1">
      <c r="B42" s="140"/>
      <c r="C42" s="94" t="s">
        <v>92</v>
      </c>
      <c r="D42" s="95"/>
      <c r="E42" s="55">
        <v>8672267</v>
      </c>
      <c r="F42" s="55">
        <v>8672267</v>
      </c>
      <c r="G42" s="48">
        <f t="shared" ref="G42:G67" si="2">SUM(I42-E42)</f>
        <v>1734453</v>
      </c>
      <c r="H42" s="48">
        <f t="shared" ref="H42:H67" si="3">SUM(J42-F42)</f>
        <v>1734453</v>
      </c>
      <c r="I42" s="49">
        <v>10406720</v>
      </c>
      <c r="J42" s="49">
        <v>10406720</v>
      </c>
    </row>
    <row r="43" spans="2:10" ht="15.75" customHeight="1">
      <c r="B43" s="139" t="s">
        <v>96</v>
      </c>
      <c r="C43" s="82" t="s">
        <v>120</v>
      </c>
      <c r="D43" s="83"/>
      <c r="E43" s="55">
        <v>117555000</v>
      </c>
      <c r="F43" s="55">
        <v>117555000</v>
      </c>
      <c r="G43" s="48">
        <f t="shared" si="2"/>
        <v>23511000</v>
      </c>
      <c r="H43" s="48">
        <f t="shared" si="3"/>
        <v>23511000</v>
      </c>
      <c r="I43" s="49">
        <f t="shared" ref="I43:J60" si="4">E43*12/10</f>
        <v>141066000</v>
      </c>
      <c r="J43" s="49">
        <f t="shared" si="4"/>
        <v>141066000</v>
      </c>
    </row>
    <row r="44" spans="2:10" ht="15.75" customHeight="1">
      <c r="B44" s="140"/>
      <c r="C44" s="82" t="s">
        <v>99</v>
      </c>
      <c r="D44" s="83"/>
      <c r="E44" s="55">
        <v>124373192</v>
      </c>
      <c r="F44" s="55">
        <v>124373192</v>
      </c>
      <c r="G44" s="48">
        <f t="shared" si="2"/>
        <v>24874636</v>
      </c>
      <c r="H44" s="48">
        <f t="shared" si="3"/>
        <v>24874636</v>
      </c>
      <c r="I44" s="49">
        <v>149247828</v>
      </c>
      <c r="J44" s="49">
        <v>149247828</v>
      </c>
    </row>
    <row r="45" spans="2:10" ht="15.75" customHeight="1">
      <c r="B45" s="141"/>
      <c r="C45" s="80" t="s">
        <v>92</v>
      </c>
      <c r="D45" s="81"/>
      <c r="E45" s="55">
        <v>126175696</v>
      </c>
      <c r="F45" s="55">
        <v>126175696</v>
      </c>
      <c r="G45" s="48">
        <f t="shared" si="2"/>
        <v>25235144</v>
      </c>
      <c r="H45" s="48">
        <f t="shared" si="3"/>
        <v>25235144</v>
      </c>
      <c r="I45" s="49">
        <v>151410840</v>
      </c>
      <c r="J45" s="49">
        <v>151410840</v>
      </c>
    </row>
    <row r="46" spans="2:10" ht="15.75" customHeight="1">
      <c r="B46" s="93" t="s">
        <v>111</v>
      </c>
      <c r="C46" s="82" t="s">
        <v>120</v>
      </c>
      <c r="D46" s="83"/>
      <c r="E46" s="55">
        <v>18750000</v>
      </c>
      <c r="F46" s="55">
        <v>18750000</v>
      </c>
      <c r="G46" s="48">
        <f t="shared" si="2"/>
        <v>3750000</v>
      </c>
      <c r="H46" s="48">
        <f t="shared" si="3"/>
        <v>3750000</v>
      </c>
      <c r="I46" s="49">
        <f t="shared" si="4"/>
        <v>22500000</v>
      </c>
      <c r="J46" s="49">
        <f t="shared" si="4"/>
        <v>22500000</v>
      </c>
    </row>
    <row r="47" spans="2:10" ht="15.75" customHeight="1">
      <c r="B47" s="93"/>
      <c r="C47" s="82" t="s">
        <v>99</v>
      </c>
      <c r="D47" s="83"/>
      <c r="E47" s="55">
        <v>19368750</v>
      </c>
      <c r="F47" s="55">
        <v>19368750</v>
      </c>
      <c r="G47" s="48">
        <f t="shared" si="2"/>
        <v>3873750</v>
      </c>
      <c r="H47" s="48">
        <f t="shared" si="3"/>
        <v>3873750</v>
      </c>
      <c r="I47" s="49">
        <f t="shared" si="4"/>
        <v>23242500</v>
      </c>
      <c r="J47" s="49">
        <f t="shared" si="4"/>
        <v>23242500</v>
      </c>
    </row>
    <row r="48" spans="2:10" ht="15.75" customHeight="1">
      <c r="B48" s="93"/>
      <c r="C48" s="80" t="s">
        <v>92</v>
      </c>
      <c r="D48" s="81"/>
      <c r="E48" s="55">
        <v>20000000</v>
      </c>
      <c r="F48" s="55">
        <v>20000000</v>
      </c>
      <c r="G48" s="48">
        <f t="shared" si="2"/>
        <v>4000000</v>
      </c>
      <c r="H48" s="48">
        <f t="shared" si="3"/>
        <v>4000000</v>
      </c>
      <c r="I48" s="49">
        <f t="shared" si="4"/>
        <v>24000000</v>
      </c>
      <c r="J48" s="49">
        <f t="shared" si="4"/>
        <v>24000000</v>
      </c>
    </row>
    <row r="49" spans="2:10" ht="17.25" customHeight="1">
      <c r="B49" s="93" t="s">
        <v>112</v>
      </c>
      <c r="C49" s="82" t="s">
        <v>99</v>
      </c>
      <c r="D49" s="83"/>
      <c r="E49" s="55">
        <v>1353170</v>
      </c>
      <c r="F49" s="55">
        <v>1353170</v>
      </c>
      <c r="G49" s="48">
        <f t="shared" si="2"/>
        <v>0</v>
      </c>
      <c r="H49" s="48">
        <f t="shared" si="3"/>
        <v>0</v>
      </c>
      <c r="I49" s="62">
        <v>1353170</v>
      </c>
      <c r="J49" s="62">
        <v>1353170</v>
      </c>
    </row>
    <row r="50" spans="2:10" ht="17.25" customHeight="1">
      <c r="B50" s="93"/>
      <c r="C50" s="80" t="s">
        <v>92</v>
      </c>
      <c r="D50" s="81"/>
      <c r="E50" s="55">
        <v>1365000</v>
      </c>
      <c r="F50" s="55">
        <v>1365000</v>
      </c>
      <c r="G50" s="48">
        <f t="shared" si="2"/>
        <v>0</v>
      </c>
      <c r="H50" s="48">
        <f t="shared" si="3"/>
        <v>0</v>
      </c>
      <c r="I50" s="62">
        <v>1365000</v>
      </c>
      <c r="J50" s="62">
        <v>1365000</v>
      </c>
    </row>
    <row r="51" spans="2:10" ht="17.25" customHeight="1">
      <c r="B51" s="93" t="s">
        <v>113</v>
      </c>
      <c r="C51" s="82" t="s">
        <v>99</v>
      </c>
      <c r="D51" s="83"/>
      <c r="E51" s="55">
        <v>1374166.62</v>
      </c>
      <c r="F51" s="55">
        <v>1374166.62</v>
      </c>
      <c r="G51" s="48">
        <f t="shared" si="2"/>
        <v>274833.37999999989</v>
      </c>
      <c r="H51" s="48">
        <f t="shared" si="3"/>
        <v>274833.37999999989</v>
      </c>
      <c r="I51" s="49">
        <v>1649000</v>
      </c>
      <c r="J51" s="49">
        <v>1649000</v>
      </c>
    </row>
    <row r="52" spans="2:10" ht="17.25" customHeight="1">
      <c r="B52" s="93"/>
      <c r="C52" s="80" t="s">
        <v>92</v>
      </c>
      <c r="D52" s="81"/>
      <c r="E52" s="55">
        <v>1416666.62</v>
      </c>
      <c r="F52" s="55">
        <v>1416666.62</v>
      </c>
      <c r="G52" s="48">
        <f t="shared" si="2"/>
        <v>283333.37999999989</v>
      </c>
      <c r="H52" s="48">
        <f t="shared" si="3"/>
        <v>283333.37999999989</v>
      </c>
      <c r="I52" s="49">
        <v>1700000</v>
      </c>
      <c r="J52" s="49">
        <v>1700000</v>
      </c>
    </row>
    <row r="53" spans="2:10" ht="17.25" customHeight="1">
      <c r="B53" s="93" t="s">
        <v>114</v>
      </c>
      <c r="C53" s="82" t="s">
        <v>120</v>
      </c>
      <c r="D53" s="83"/>
      <c r="E53" s="55">
        <v>36388752</v>
      </c>
      <c r="F53" s="55">
        <v>36388752</v>
      </c>
      <c r="G53" s="48">
        <f t="shared" si="2"/>
        <v>7277748</v>
      </c>
      <c r="H53" s="48">
        <f t="shared" si="3"/>
        <v>7277748</v>
      </c>
      <c r="I53" s="49">
        <v>43666500</v>
      </c>
      <c r="J53" s="49">
        <v>43666500</v>
      </c>
    </row>
    <row r="54" spans="2:10" ht="17.25" customHeight="1">
      <c r="B54" s="93"/>
      <c r="C54" s="82" t="s">
        <v>99</v>
      </c>
      <c r="D54" s="83"/>
      <c r="E54" s="55">
        <v>38499296</v>
      </c>
      <c r="F54" s="55">
        <v>38499296</v>
      </c>
      <c r="G54" s="48">
        <f t="shared" si="2"/>
        <v>7699861</v>
      </c>
      <c r="H54" s="48">
        <f t="shared" si="3"/>
        <v>7699861</v>
      </c>
      <c r="I54" s="49">
        <v>46199157</v>
      </c>
      <c r="J54" s="49">
        <v>46199157</v>
      </c>
    </row>
    <row r="55" spans="2:10" ht="17.25" customHeight="1">
      <c r="B55" s="93"/>
      <c r="C55" s="80" t="s">
        <v>92</v>
      </c>
      <c r="D55" s="81"/>
      <c r="E55" s="55">
        <v>39057260</v>
      </c>
      <c r="F55" s="55">
        <v>39057260</v>
      </c>
      <c r="G55" s="48">
        <f t="shared" si="2"/>
        <v>7811450</v>
      </c>
      <c r="H55" s="48">
        <f t="shared" si="3"/>
        <v>7811450</v>
      </c>
      <c r="I55" s="49">
        <v>46868710</v>
      </c>
      <c r="J55" s="49">
        <v>46868710</v>
      </c>
    </row>
    <row r="56" spans="2:10" ht="17.25" customHeight="1">
      <c r="B56" s="93" t="s">
        <v>115</v>
      </c>
      <c r="C56" s="82" t="s">
        <v>99</v>
      </c>
      <c r="D56" s="83"/>
      <c r="E56" s="55">
        <v>4609700</v>
      </c>
      <c r="F56" s="55">
        <v>4609700</v>
      </c>
      <c r="G56" s="48">
        <f t="shared" si="2"/>
        <v>0</v>
      </c>
      <c r="H56" s="48">
        <f t="shared" si="3"/>
        <v>0</v>
      </c>
      <c r="I56" s="62">
        <v>4609700</v>
      </c>
      <c r="J56" s="62">
        <v>4609700</v>
      </c>
    </row>
    <row r="57" spans="2:10" ht="17.25" customHeight="1">
      <c r="B57" s="93"/>
      <c r="C57" s="80" t="s">
        <v>92</v>
      </c>
      <c r="D57" s="81"/>
      <c r="E57" s="55">
        <v>4650000</v>
      </c>
      <c r="F57" s="55">
        <v>4650000</v>
      </c>
      <c r="G57" s="48">
        <f t="shared" si="2"/>
        <v>0</v>
      </c>
      <c r="H57" s="48">
        <f t="shared" si="3"/>
        <v>0</v>
      </c>
      <c r="I57" s="62">
        <v>4650000</v>
      </c>
      <c r="J57" s="62">
        <v>4650000</v>
      </c>
    </row>
    <row r="58" spans="2:10" s="17" customFormat="1" ht="17.25" customHeight="1">
      <c r="B58" s="190" t="s">
        <v>116</v>
      </c>
      <c r="C58" s="191" t="s">
        <v>120</v>
      </c>
      <c r="D58" s="192"/>
      <c r="E58" s="71">
        <v>77500000</v>
      </c>
      <c r="F58" s="71">
        <v>90000000</v>
      </c>
      <c r="G58" s="48">
        <f t="shared" si="2"/>
        <v>15500000</v>
      </c>
      <c r="H58" s="48">
        <f t="shared" si="3"/>
        <v>18000000</v>
      </c>
      <c r="I58" s="49">
        <f t="shared" si="4"/>
        <v>93000000</v>
      </c>
      <c r="J58" s="49">
        <f t="shared" si="4"/>
        <v>108000000</v>
      </c>
    </row>
    <row r="59" spans="2:10" s="17" customFormat="1" ht="17.25" customHeight="1">
      <c r="B59" s="190"/>
      <c r="C59" s="191" t="s">
        <v>99</v>
      </c>
      <c r="D59" s="192"/>
      <c r="E59" s="71">
        <v>81995000</v>
      </c>
      <c r="F59" s="71">
        <v>95220000</v>
      </c>
      <c r="G59" s="48">
        <f t="shared" si="2"/>
        <v>16399000</v>
      </c>
      <c r="H59" s="48">
        <f t="shared" si="3"/>
        <v>19044000</v>
      </c>
      <c r="I59" s="49">
        <f t="shared" si="4"/>
        <v>98394000</v>
      </c>
      <c r="J59" s="49">
        <f t="shared" si="4"/>
        <v>114264000</v>
      </c>
    </row>
    <row r="60" spans="2:10" s="17" customFormat="1" ht="17.25" customHeight="1">
      <c r="B60" s="190"/>
      <c r="C60" s="193" t="s">
        <v>92</v>
      </c>
      <c r="D60" s="194"/>
      <c r="E60" s="71">
        <v>83183333.329999998</v>
      </c>
      <c r="F60" s="71">
        <v>96600000</v>
      </c>
      <c r="G60" s="48">
        <f t="shared" si="2"/>
        <v>16636666.666000009</v>
      </c>
      <c r="H60" s="48">
        <f t="shared" si="3"/>
        <v>19320000</v>
      </c>
      <c r="I60" s="49">
        <f t="shared" si="4"/>
        <v>99819999.996000007</v>
      </c>
      <c r="J60" s="49">
        <f t="shared" si="4"/>
        <v>115920000</v>
      </c>
    </row>
    <row r="61" spans="2:10" s="17" customFormat="1" ht="17.25" customHeight="1">
      <c r="B61" s="190" t="s">
        <v>117</v>
      </c>
      <c r="C61" s="191" t="s">
        <v>99</v>
      </c>
      <c r="D61" s="192"/>
      <c r="E61" s="71">
        <v>624540</v>
      </c>
      <c r="F61" s="71">
        <v>624540</v>
      </c>
      <c r="G61" s="48">
        <f t="shared" si="2"/>
        <v>0</v>
      </c>
      <c r="H61" s="48">
        <f t="shared" si="3"/>
        <v>0</v>
      </c>
      <c r="I61" s="71">
        <v>624540</v>
      </c>
      <c r="J61" s="71">
        <v>624540</v>
      </c>
    </row>
    <row r="62" spans="2:10" s="17" customFormat="1" ht="17.25" customHeight="1">
      <c r="B62" s="190"/>
      <c r="C62" s="193" t="s">
        <v>92</v>
      </c>
      <c r="D62" s="194"/>
      <c r="E62" s="71">
        <v>630000</v>
      </c>
      <c r="F62" s="71">
        <v>630000</v>
      </c>
      <c r="G62" s="48">
        <f t="shared" si="2"/>
        <v>0</v>
      </c>
      <c r="H62" s="48">
        <f t="shared" si="3"/>
        <v>0</v>
      </c>
      <c r="I62" s="71">
        <v>630000</v>
      </c>
      <c r="J62" s="71">
        <v>630000</v>
      </c>
    </row>
    <row r="63" spans="2:10" s="17" customFormat="1" ht="17.25" customHeight="1">
      <c r="B63" s="190" t="s">
        <v>118</v>
      </c>
      <c r="C63" s="191" t="s">
        <v>99</v>
      </c>
      <c r="D63" s="192"/>
      <c r="E63" s="71">
        <v>570554</v>
      </c>
      <c r="F63" s="71">
        <v>2282490.75</v>
      </c>
      <c r="G63" s="48">
        <f t="shared" si="2"/>
        <v>114110.80000000005</v>
      </c>
      <c r="H63" s="48">
        <f t="shared" si="3"/>
        <v>456498.25</v>
      </c>
      <c r="I63" s="49">
        <v>684664.8</v>
      </c>
      <c r="J63" s="49">
        <v>2738989</v>
      </c>
    </row>
    <row r="64" spans="2:10" s="17" customFormat="1" ht="17.25" customHeight="1">
      <c r="B64" s="190"/>
      <c r="C64" s="193" t="s">
        <v>92</v>
      </c>
      <c r="D64" s="194"/>
      <c r="E64" s="71">
        <v>588200</v>
      </c>
      <c r="F64" s="71">
        <v>2353083.25</v>
      </c>
      <c r="G64" s="48">
        <f t="shared" si="2"/>
        <v>117640</v>
      </c>
      <c r="H64" s="48">
        <f t="shared" si="3"/>
        <v>470616.75</v>
      </c>
      <c r="I64" s="49">
        <v>705840</v>
      </c>
      <c r="J64" s="49">
        <v>2823700</v>
      </c>
    </row>
    <row r="65" spans="2:10" s="17" customFormat="1" ht="17.25" customHeight="1">
      <c r="B65" s="190" t="s">
        <v>119</v>
      </c>
      <c r="C65" s="191" t="s">
        <v>120</v>
      </c>
      <c r="D65" s="192"/>
      <c r="E65" s="71">
        <v>36973500</v>
      </c>
      <c r="F65" s="71">
        <v>147894496</v>
      </c>
      <c r="G65" s="48">
        <f t="shared" si="2"/>
        <v>7394700</v>
      </c>
      <c r="H65" s="48">
        <f t="shared" si="3"/>
        <v>29578904</v>
      </c>
      <c r="I65" s="49">
        <v>44368200</v>
      </c>
      <c r="J65" s="49">
        <v>177473400</v>
      </c>
    </row>
    <row r="66" spans="2:10" s="17" customFormat="1" ht="17.25" customHeight="1">
      <c r="B66" s="190"/>
      <c r="C66" s="191" t="s">
        <v>99</v>
      </c>
      <c r="D66" s="192"/>
      <c r="E66" s="71">
        <v>39117963</v>
      </c>
      <c r="F66" s="71">
        <v>156472384</v>
      </c>
      <c r="G66" s="48">
        <f t="shared" si="2"/>
        <v>7823592.6000000015</v>
      </c>
      <c r="H66" s="48">
        <f t="shared" si="3"/>
        <v>31294473.199999988</v>
      </c>
      <c r="I66" s="49">
        <v>46941555.600000001</v>
      </c>
      <c r="J66" s="49">
        <v>187766857.19999999</v>
      </c>
    </row>
    <row r="67" spans="2:10" s="17" customFormat="1" ht="17.25" customHeight="1">
      <c r="B67" s="190"/>
      <c r="C67" s="193" t="s">
        <v>92</v>
      </c>
      <c r="D67" s="194"/>
      <c r="E67" s="71">
        <v>39684890</v>
      </c>
      <c r="F67" s="71">
        <v>158740096</v>
      </c>
      <c r="G67" s="48">
        <f t="shared" si="2"/>
        <v>7936978</v>
      </c>
      <c r="H67" s="48">
        <f t="shared" si="3"/>
        <v>31748020</v>
      </c>
      <c r="I67" s="49">
        <v>47621868</v>
      </c>
      <c r="J67" s="49">
        <v>190488116</v>
      </c>
    </row>
    <row r="68" spans="2:10" ht="13.5" customHeight="1">
      <c r="B68" s="77" t="s">
        <v>31</v>
      </c>
      <c r="C68" s="146"/>
      <c r="D68" s="147"/>
      <c r="E68" s="89" t="s">
        <v>93</v>
      </c>
      <c r="F68" s="78"/>
      <c r="G68" s="78"/>
      <c r="H68" s="78"/>
      <c r="I68" s="78"/>
      <c r="J68" s="79"/>
    </row>
    <row r="69" spans="2:10" ht="11.25" customHeight="1">
      <c r="B69" s="90"/>
      <c r="C69" s="91"/>
      <c r="D69" s="91"/>
      <c r="E69" s="91"/>
      <c r="F69" s="91"/>
      <c r="G69" s="91"/>
      <c r="H69" s="91"/>
      <c r="I69" s="91"/>
      <c r="J69" s="92"/>
    </row>
    <row r="70" spans="2:10" ht="13.5" customHeight="1">
      <c r="B70" s="84" t="s">
        <v>32</v>
      </c>
      <c r="C70" s="85"/>
      <c r="D70" s="85"/>
      <c r="E70" s="85"/>
      <c r="F70" s="85"/>
      <c r="G70" s="85"/>
      <c r="H70" s="85"/>
      <c r="I70" s="85"/>
      <c r="J70" s="86"/>
    </row>
    <row r="71" spans="2:10" ht="13.5" customHeight="1">
      <c r="B71" s="136" t="s">
        <v>35</v>
      </c>
      <c r="C71" s="148" t="s">
        <v>34</v>
      </c>
      <c r="D71" s="84" t="s">
        <v>33</v>
      </c>
      <c r="E71" s="85"/>
      <c r="F71" s="85"/>
      <c r="G71" s="85"/>
      <c r="H71" s="85"/>
      <c r="I71" s="85"/>
      <c r="J71" s="86"/>
    </row>
    <row r="72" spans="2:10" ht="108" customHeight="1">
      <c r="B72" s="136"/>
      <c r="C72" s="149"/>
      <c r="D72" s="28" t="s">
        <v>36</v>
      </c>
      <c r="E72" s="6" t="s">
        <v>37</v>
      </c>
      <c r="F72" s="23" t="s">
        <v>76</v>
      </c>
      <c r="G72" s="24" t="s">
        <v>39</v>
      </c>
      <c r="H72" s="5" t="s">
        <v>38</v>
      </c>
      <c r="I72" s="87" t="s">
        <v>40</v>
      </c>
      <c r="J72" s="88"/>
    </row>
    <row r="73" spans="2:10" ht="12.75" customHeight="1">
      <c r="B73" s="14"/>
      <c r="C73" s="12"/>
      <c r="D73" s="11"/>
      <c r="E73" s="11"/>
      <c r="F73" s="13"/>
      <c r="G73" s="22"/>
      <c r="H73" s="10"/>
      <c r="I73" s="178"/>
      <c r="J73" s="179"/>
    </row>
    <row r="74" spans="2:10" ht="15.75" customHeight="1">
      <c r="B74" s="124" t="s">
        <v>82</v>
      </c>
      <c r="C74" s="125"/>
      <c r="D74" s="125"/>
      <c r="E74" s="125"/>
      <c r="F74" s="125"/>
      <c r="G74" s="125"/>
      <c r="H74" s="125"/>
      <c r="I74" s="125"/>
      <c r="J74" s="126"/>
    </row>
    <row r="75" spans="2:10" ht="19.5" customHeight="1">
      <c r="B75" s="144" t="s">
        <v>31</v>
      </c>
      <c r="C75" s="145"/>
      <c r="D75" s="87" t="s">
        <v>121</v>
      </c>
      <c r="E75" s="163"/>
      <c r="F75" s="163"/>
      <c r="G75" s="163"/>
      <c r="H75" s="163"/>
      <c r="I75" s="163"/>
      <c r="J75" s="164"/>
    </row>
    <row r="76" spans="2:10" ht="12.75" customHeight="1">
      <c r="B76" s="154"/>
      <c r="C76" s="155"/>
      <c r="D76" s="155"/>
      <c r="E76" s="155"/>
      <c r="F76" s="155"/>
      <c r="G76" s="155"/>
      <c r="H76" s="155"/>
      <c r="I76" s="155"/>
      <c r="J76" s="156"/>
    </row>
    <row r="77" spans="2:10" ht="12.75" customHeight="1">
      <c r="B77" s="74" t="s">
        <v>83</v>
      </c>
      <c r="C77" s="74"/>
      <c r="D77" s="74"/>
      <c r="E77" s="74"/>
      <c r="F77" s="76" t="s">
        <v>122</v>
      </c>
      <c r="G77" s="76"/>
      <c r="H77" s="76"/>
      <c r="I77" s="76"/>
      <c r="J77" s="76"/>
    </row>
    <row r="78" spans="2:10" ht="14.25" customHeight="1">
      <c r="B78" s="74" t="s">
        <v>84</v>
      </c>
      <c r="C78" s="74"/>
      <c r="D78" s="74"/>
      <c r="E78" s="74"/>
      <c r="F78" s="75" t="s">
        <v>85</v>
      </c>
      <c r="G78" s="75"/>
      <c r="H78" s="75"/>
      <c r="I78" s="75"/>
      <c r="J78" s="30" t="s">
        <v>86</v>
      </c>
    </row>
    <row r="79" spans="2:10" ht="13.5" customHeight="1">
      <c r="B79" s="74"/>
      <c r="C79" s="74"/>
      <c r="D79" s="74"/>
      <c r="E79" s="74"/>
      <c r="F79" s="76" t="s">
        <v>146</v>
      </c>
      <c r="G79" s="76"/>
      <c r="H79" s="76"/>
      <c r="I79" s="76"/>
      <c r="J79" s="67" t="s">
        <v>132</v>
      </c>
    </row>
    <row r="80" spans="2:10" ht="21" customHeight="1">
      <c r="B80" s="74" t="s">
        <v>87</v>
      </c>
      <c r="C80" s="74"/>
      <c r="D80" s="74"/>
      <c r="E80" s="74"/>
      <c r="F80" s="76" t="s">
        <v>123</v>
      </c>
      <c r="G80" s="76"/>
      <c r="H80" s="76"/>
      <c r="I80" s="76"/>
      <c r="J80" s="76"/>
    </row>
    <row r="81" spans="2:10" ht="26.25" customHeight="1">
      <c r="B81" s="74" t="s">
        <v>88</v>
      </c>
      <c r="C81" s="74"/>
      <c r="D81" s="74"/>
      <c r="E81" s="74"/>
      <c r="F81" s="76" t="s">
        <v>123</v>
      </c>
      <c r="G81" s="76"/>
      <c r="H81" s="76"/>
      <c r="I81" s="76"/>
      <c r="J81" s="76"/>
    </row>
    <row r="82" spans="2:10" ht="15" customHeight="1">
      <c r="B82" s="74" t="s">
        <v>89</v>
      </c>
      <c r="C82" s="74"/>
      <c r="D82" s="74"/>
      <c r="E82" s="74"/>
      <c r="F82" s="76" t="s">
        <v>123</v>
      </c>
      <c r="G82" s="76"/>
      <c r="H82" s="76"/>
      <c r="I82" s="76"/>
      <c r="J82" s="76"/>
    </row>
    <row r="83" spans="2:10" ht="12" customHeight="1">
      <c r="B83" s="37"/>
      <c r="C83" s="38"/>
      <c r="D83" s="35"/>
      <c r="E83" s="35"/>
      <c r="F83" s="35"/>
      <c r="G83" s="35"/>
      <c r="H83" s="35"/>
      <c r="I83" s="35"/>
      <c r="J83" s="36"/>
    </row>
    <row r="84" spans="2:10" ht="14.25" customHeight="1">
      <c r="B84" s="109" t="s">
        <v>2</v>
      </c>
      <c r="C84" s="109" t="s">
        <v>41</v>
      </c>
      <c r="D84" s="84" t="s">
        <v>42</v>
      </c>
      <c r="E84" s="85"/>
      <c r="F84" s="85"/>
      <c r="G84" s="85"/>
      <c r="H84" s="85"/>
      <c r="I84" s="85"/>
      <c r="J84" s="86"/>
    </row>
    <row r="85" spans="2:10" ht="14.25" customHeight="1">
      <c r="B85" s="110"/>
      <c r="C85" s="110"/>
      <c r="D85" s="116" t="s">
        <v>43</v>
      </c>
      <c r="E85" s="167"/>
      <c r="F85" s="122" t="s">
        <v>44</v>
      </c>
      <c r="G85" s="122" t="s">
        <v>45</v>
      </c>
      <c r="H85" s="122" t="s">
        <v>46</v>
      </c>
      <c r="I85" s="77" t="s">
        <v>47</v>
      </c>
      <c r="J85" s="79"/>
    </row>
    <row r="86" spans="2:10" ht="14.25" customHeight="1">
      <c r="B86" s="110"/>
      <c r="C86" s="110"/>
      <c r="D86" s="168"/>
      <c r="E86" s="169"/>
      <c r="F86" s="123"/>
      <c r="G86" s="123"/>
      <c r="H86" s="123"/>
      <c r="I86" s="84" t="s">
        <v>26</v>
      </c>
      <c r="J86" s="86"/>
    </row>
    <row r="87" spans="2:10" ht="14.25" customHeight="1">
      <c r="B87" s="111"/>
      <c r="C87" s="111"/>
      <c r="D87" s="89"/>
      <c r="E87" s="147"/>
      <c r="F87" s="166"/>
      <c r="G87" s="166"/>
      <c r="H87" s="166"/>
      <c r="I87" s="41" t="s">
        <v>81</v>
      </c>
      <c r="J87" s="41" t="s">
        <v>29</v>
      </c>
    </row>
    <row r="88" spans="2:10" ht="14.25" customHeight="1">
      <c r="B88" s="42" t="s">
        <v>48</v>
      </c>
      <c r="C88" s="74" t="s">
        <v>99</v>
      </c>
      <c r="D88" s="74" t="s">
        <v>126</v>
      </c>
      <c r="E88" s="74"/>
      <c r="F88" s="75" t="s">
        <v>123</v>
      </c>
      <c r="G88" s="75" t="s">
        <v>127</v>
      </c>
      <c r="H88" s="76"/>
      <c r="I88" s="72" t="s">
        <v>124</v>
      </c>
      <c r="J88" s="73"/>
    </row>
    <row r="89" spans="2:10" ht="14.25" customHeight="1">
      <c r="B89" s="27">
        <v>1</v>
      </c>
      <c r="C89" s="74"/>
      <c r="D89" s="74"/>
      <c r="E89" s="74"/>
      <c r="F89" s="75"/>
      <c r="G89" s="75"/>
      <c r="H89" s="76"/>
      <c r="I89" s="54">
        <v>10094518.4</v>
      </c>
      <c r="J89" s="47">
        <f>I89</f>
        <v>10094518.4</v>
      </c>
    </row>
    <row r="90" spans="2:10" ht="14.25" customHeight="1">
      <c r="B90" s="27">
        <v>4</v>
      </c>
      <c r="C90" s="74"/>
      <c r="D90" s="74"/>
      <c r="E90" s="74"/>
      <c r="F90" s="75"/>
      <c r="G90" s="75"/>
      <c r="H90" s="76"/>
      <c r="I90" s="54">
        <v>1353170</v>
      </c>
      <c r="J90" s="65">
        <f>I90</f>
        <v>1353170</v>
      </c>
    </row>
    <row r="91" spans="2:10" ht="14.25" customHeight="1">
      <c r="B91" s="64" t="s">
        <v>49</v>
      </c>
      <c r="C91" s="74"/>
      <c r="D91" s="74"/>
      <c r="E91" s="74"/>
      <c r="F91" s="75"/>
      <c r="G91" s="75"/>
      <c r="H91" s="76"/>
      <c r="I91" s="43" t="s">
        <v>50</v>
      </c>
      <c r="J91" s="66">
        <f>SUM(J89:J90)</f>
        <v>11447688.4</v>
      </c>
    </row>
    <row r="92" spans="2:10" ht="14.25" customHeight="1">
      <c r="B92" s="42" t="s">
        <v>48</v>
      </c>
      <c r="C92" s="74"/>
      <c r="D92" s="74"/>
      <c r="E92" s="74"/>
      <c r="F92" s="75"/>
      <c r="G92" s="75"/>
      <c r="H92" s="76"/>
      <c r="I92" s="72" t="s">
        <v>125</v>
      </c>
      <c r="J92" s="73"/>
    </row>
    <row r="93" spans="2:10" ht="14.25" customHeight="1">
      <c r="B93" s="27">
        <v>5</v>
      </c>
      <c r="C93" s="74"/>
      <c r="D93" s="74"/>
      <c r="E93" s="74"/>
      <c r="F93" s="75"/>
      <c r="G93" s="75"/>
      <c r="H93" s="76"/>
      <c r="I93" s="69">
        <v>1649000</v>
      </c>
      <c r="J93" s="65">
        <f>I93</f>
        <v>1649000</v>
      </c>
    </row>
    <row r="94" spans="2:10" ht="14.25" customHeight="1">
      <c r="B94" s="27">
        <v>7</v>
      </c>
      <c r="C94" s="74"/>
      <c r="D94" s="74"/>
      <c r="E94" s="74"/>
      <c r="F94" s="75"/>
      <c r="G94" s="75"/>
      <c r="H94" s="76"/>
      <c r="I94" s="69">
        <v>4609700</v>
      </c>
      <c r="J94" s="65">
        <f t="shared" ref="J94:J95" si="5">I94</f>
        <v>4609700</v>
      </c>
    </row>
    <row r="95" spans="2:10" ht="14.25" customHeight="1">
      <c r="B95" s="27">
        <v>9</v>
      </c>
      <c r="C95" s="74"/>
      <c r="D95" s="74"/>
      <c r="E95" s="74"/>
      <c r="F95" s="75"/>
      <c r="G95" s="75"/>
      <c r="H95" s="76"/>
      <c r="I95" s="69">
        <v>624540</v>
      </c>
      <c r="J95" s="65">
        <f t="shared" si="5"/>
        <v>624540</v>
      </c>
    </row>
    <row r="96" spans="2:10" ht="14.25" customHeight="1">
      <c r="B96" s="64" t="s">
        <v>49</v>
      </c>
      <c r="C96" s="74"/>
      <c r="D96" s="74"/>
      <c r="E96" s="74"/>
      <c r="F96" s="75"/>
      <c r="G96" s="75"/>
      <c r="H96" s="76"/>
      <c r="I96" s="43" t="s">
        <v>50</v>
      </c>
      <c r="J96" s="66">
        <f>SUM(J93:J95)</f>
        <v>6883240</v>
      </c>
    </row>
    <row r="97" spans="2:10" ht="14.25" customHeight="1">
      <c r="B97" s="42" t="s">
        <v>48</v>
      </c>
      <c r="C97" s="74"/>
      <c r="D97" s="74"/>
      <c r="E97" s="74"/>
      <c r="F97" s="75"/>
      <c r="G97" s="75"/>
      <c r="H97" s="76"/>
      <c r="I97" s="72" t="s">
        <v>97</v>
      </c>
      <c r="J97" s="73"/>
    </row>
    <row r="98" spans="2:10" ht="14.25" customHeight="1">
      <c r="B98" s="27">
        <v>10</v>
      </c>
      <c r="C98" s="74"/>
      <c r="D98" s="74"/>
      <c r="E98" s="74"/>
      <c r="F98" s="75"/>
      <c r="G98" s="75"/>
      <c r="H98" s="76"/>
      <c r="I98" s="69">
        <v>684664.8</v>
      </c>
      <c r="J98" s="63">
        <v>2738989</v>
      </c>
    </row>
    <row r="99" spans="2:10" ht="14.25" customHeight="1">
      <c r="B99" s="39" t="s">
        <v>49</v>
      </c>
      <c r="C99" s="74"/>
      <c r="D99" s="74"/>
      <c r="E99" s="74"/>
      <c r="F99" s="75"/>
      <c r="G99" s="75"/>
      <c r="H99" s="76"/>
      <c r="I99" s="43" t="s">
        <v>50</v>
      </c>
      <c r="J99" s="40">
        <f>SUM(J98:J98)</f>
        <v>2738989</v>
      </c>
    </row>
    <row r="100" spans="2:10" ht="14.25" customHeight="1">
      <c r="B100" s="42" t="s">
        <v>48</v>
      </c>
      <c r="C100" s="74" t="s">
        <v>120</v>
      </c>
      <c r="D100" s="74" t="s">
        <v>128</v>
      </c>
      <c r="E100" s="74"/>
      <c r="F100" s="75" t="s">
        <v>123</v>
      </c>
      <c r="G100" s="75" t="s">
        <v>127</v>
      </c>
      <c r="H100" s="76"/>
      <c r="I100" s="72" t="s">
        <v>124</v>
      </c>
      <c r="J100" s="73"/>
    </row>
    <row r="101" spans="2:10" ht="14.25" customHeight="1">
      <c r="B101" s="27">
        <v>2</v>
      </c>
      <c r="C101" s="74"/>
      <c r="D101" s="74"/>
      <c r="E101" s="74"/>
      <c r="F101" s="75"/>
      <c r="G101" s="75"/>
      <c r="H101" s="76"/>
      <c r="I101" s="65">
        <v>141066000</v>
      </c>
      <c r="J101" s="65">
        <f>I101</f>
        <v>141066000</v>
      </c>
    </row>
    <row r="102" spans="2:10" ht="14.25" customHeight="1">
      <c r="B102" s="27">
        <v>3</v>
      </c>
      <c r="C102" s="74"/>
      <c r="D102" s="74"/>
      <c r="E102" s="74"/>
      <c r="F102" s="75"/>
      <c r="G102" s="75"/>
      <c r="H102" s="76"/>
      <c r="I102" s="65">
        <v>22500000</v>
      </c>
      <c r="J102" s="65">
        <f>I102</f>
        <v>22500000</v>
      </c>
    </row>
    <row r="103" spans="2:10" ht="14.25" customHeight="1">
      <c r="B103" s="64" t="s">
        <v>49</v>
      </c>
      <c r="C103" s="74"/>
      <c r="D103" s="74"/>
      <c r="E103" s="74"/>
      <c r="F103" s="75"/>
      <c r="G103" s="75"/>
      <c r="H103" s="76"/>
      <c r="I103" s="43" t="s">
        <v>50</v>
      </c>
      <c r="J103" s="66">
        <f>SUM(J101:J102)</f>
        <v>163566000</v>
      </c>
    </row>
    <row r="104" spans="2:10" ht="14.25" customHeight="1">
      <c r="B104" s="42" t="s">
        <v>48</v>
      </c>
      <c r="C104" s="74"/>
      <c r="D104" s="74"/>
      <c r="E104" s="74"/>
      <c r="F104" s="75"/>
      <c r="G104" s="75"/>
      <c r="H104" s="76"/>
      <c r="I104" s="72" t="s">
        <v>125</v>
      </c>
      <c r="J104" s="73"/>
    </row>
    <row r="105" spans="2:10" ht="14.25" customHeight="1">
      <c r="B105" s="27">
        <v>6</v>
      </c>
      <c r="C105" s="74"/>
      <c r="D105" s="74"/>
      <c r="E105" s="74"/>
      <c r="F105" s="75"/>
      <c r="G105" s="75"/>
      <c r="H105" s="76"/>
      <c r="I105" s="69">
        <v>43666500</v>
      </c>
      <c r="J105" s="65">
        <f>I105</f>
        <v>43666500</v>
      </c>
    </row>
    <row r="106" spans="2:10" ht="14.25" customHeight="1">
      <c r="B106" s="27">
        <v>8</v>
      </c>
      <c r="C106" s="74"/>
      <c r="D106" s="74"/>
      <c r="E106" s="74"/>
      <c r="F106" s="75"/>
      <c r="G106" s="75"/>
      <c r="H106" s="76"/>
      <c r="I106" s="69">
        <v>93000000</v>
      </c>
      <c r="J106" s="65">
        <v>108000000</v>
      </c>
    </row>
    <row r="107" spans="2:10" ht="14.25" customHeight="1">
      <c r="B107" s="64" t="s">
        <v>49</v>
      </c>
      <c r="C107" s="74"/>
      <c r="D107" s="74"/>
      <c r="E107" s="74"/>
      <c r="F107" s="75"/>
      <c r="G107" s="75"/>
      <c r="H107" s="76"/>
      <c r="I107" s="43" t="s">
        <v>50</v>
      </c>
      <c r="J107" s="66">
        <f>SUM(J105:J106)</f>
        <v>151666500</v>
      </c>
    </row>
    <row r="108" spans="2:10" ht="14.25" customHeight="1">
      <c r="B108" s="42" t="s">
        <v>48</v>
      </c>
      <c r="C108" s="74"/>
      <c r="D108" s="74"/>
      <c r="E108" s="74"/>
      <c r="F108" s="75"/>
      <c r="G108" s="75"/>
      <c r="H108" s="76"/>
      <c r="I108" s="72" t="s">
        <v>97</v>
      </c>
      <c r="J108" s="73"/>
    </row>
    <row r="109" spans="2:10" ht="14.25" customHeight="1">
      <c r="B109" s="27">
        <v>11</v>
      </c>
      <c r="C109" s="74"/>
      <c r="D109" s="74"/>
      <c r="E109" s="74"/>
      <c r="F109" s="75"/>
      <c r="G109" s="75"/>
      <c r="H109" s="76"/>
      <c r="I109" s="69">
        <v>44368200</v>
      </c>
      <c r="J109" s="63">
        <v>177473400</v>
      </c>
    </row>
    <row r="110" spans="2:10" ht="14.25" customHeight="1">
      <c r="B110" s="64" t="s">
        <v>49</v>
      </c>
      <c r="C110" s="74"/>
      <c r="D110" s="74"/>
      <c r="E110" s="74"/>
      <c r="F110" s="75"/>
      <c r="G110" s="75"/>
      <c r="H110" s="76"/>
      <c r="I110" s="43" t="s">
        <v>50</v>
      </c>
      <c r="J110" s="66">
        <f>SUM(J109:J109)</f>
        <v>177473400</v>
      </c>
    </row>
    <row r="111" spans="2:10" ht="14.25" customHeight="1">
      <c r="B111" s="150" t="s">
        <v>53</v>
      </c>
      <c r="C111" s="151"/>
      <c r="D111" s="151"/>
      <c r="E111" s="151"/>
      <c r="F111" s="151"/>
      <c r="G111" s="151"/>
      <c r="H111" s="152"/>
      <c r="I111" s="153"/>
      <c r="J111" s="2"/>
    </row>
    <row r="112" spans="2:10" ht="24" customHeight="1">
      <c r="B112" s="31" t="s">
        <v>77</v>
      </c>
      <c r="C112" s="31" t="s">
        <v>41</v>
      </c>
      <c r="D112" s="77" t="s">
        <v>54</v>
      </c>
      <c r="E112" s="78"/>
      <c r="F112" s="78"/>
      <c r="G112" s="108" t="s">
        <v>67</v>
      </c>
      <c r="H112" s="108"/>
      <c r="I112" s="31" t="s">
        <v>56</v>
      </c>
      <c r="J112" s="33" t="s">
        <v>55</v>
      </c>
    </row>
    <row r="113" spans="2:10" ht="38.25" customHeight="1">
      <c r="B113" s="62" t="s">
        <v>129</v>
      </c>
      <c r="C113" s="68" t="s">
        <v>135</v>
      </c>
      <c r="D113" s="77" t="s">
        <v>136</v>
      </c>
      <c r="E113" s="78"/>
      <c r="F113" s="79"/>
      <c r="G113" s="77" t="s">
        <v>133</v>
      </c>
      <c r="H113" s="79"/>
      <c r="I113" s="68" t="s">
        <v>131</v>
      </c>
      <c r="J113" s="70" t="s">
        <v>134</v>
      </c>
    </row>
    <row r="114" spans="2:10" ht="31.5" customHeight="1">
      <c r="B114" s="62" t="s">
        <v>130</v>
      </c>
      <c r="C114" s="68" t="s">
        <v>137</v>
      </c>
      <c r="D114" s="77" t="s">
        <v>141</v>
      </c>
      <c r="E114" s="78"/>
      <c r="F114" s="79"/>
      <c r="G114" s="77" t="s">
        <v>139</v>
      </c>
      <c r="H114" s="79"/>
      <c r="I114" s="68" t="s">
        <v>138</v>
      </c>
      <c r="J114" s="70" t="s">
        <v>140</v>
      </c>
    </row>
    <row r="115" spans="2:10" ht="13.5" customHeight="1">
      <c r="B115" s="154"/>
      <c r="C115" s="155"/>
      <c r="D115" s="155"/>
      <c r="E115" s="155"/>
      <c r="F115" s="155"/>
      <c r="G115" s="155"/>
      <c r="H115" s="155"/>
      <c r="I115" s="155"/>
      <c r="J115" s="156"/>
    </row>
    <row r="116" spans="2:10" ht="13.5" customHeight="1">
      <c r="B116" s="176" t="s">
        <v>31</v>
      </c>
      <c r="C116" s="176"/>
      <c r="D116" s="176"/>
      <c r="E116" s="176"/>
      <c r="F116" s="176"/>
      <c r="G116" s="176"/>
      <c r="H116" s="176"/>
      <c r="I116" s="144"/>
      <c r="J116" s="145"/>
    </row>
    <row r="117" spans="2:10" ht="13.5" customHeight="1">
      <c r="B117" s="157"/>
      <c r="C117" s="158"/>
      <c r="D117" s="158"/>
      <c r="E117" s="158"/>
      <c r="F117" s="158"/>
      <c r="G117" s="158"/>
      <c r="H117" s="158"/>
      <c r="I117" s="158"/>
      <c r="J117" s="159"/>
    </row>
    <row r="118" spans="2:10" ht="24" customHeight="1">
      <c r="B118" s="143" t="s">
        <v>57</v>
      </c>
      <c r="C118" s="143"/>
      <c r="D118" s="143"/>
      <c r="E118" s="143"/>
      <c r="F118" s="143"/>
      <c r="G118" s="143"/>
      <c r="H118" s="143"/>
      <c r="I118" s="163"/>
      <c r="J118" s="164"/>
    </row>
    <row r="119" spans="2:10" ht="15" customHeight="1">
      <c r="B119" s="160"/>
      <c r="C119" s="161"/>
      <c r="D119" s="161"/>
      <c r="E119" s="161"/>
      <c r="F119" s="161"/>
      <c r="G119" s="161"/>
      <c r="H119" s="161"/>
      <c r="I119" s="161"/>
      <c r="J119" s="162"/>
    </row>
    <row r="120" spans="2:10" ht="27.75" customHeight="1">
      <c r="B120" s="143" t="s">
        <v>58</v>
      </c>
      <c r="C120" s="143"/>
      <c r="D120" s="143"/>
      <c r="E120" s="143"/>
      <c r="F120" s="143"/>
      <c r="G120" s="143"/>
      <c r="H120" s="143"/>
      <c r="I120" s="163"/>
      <c r="J120" s="164"/>
    </row>
    <row r="121" spans="2:10" ht="15" customHeight="1">
      <c r="B121" s="160"/>
      <c r="C121" s="161"/>
      <c r="D121" s="161"/>
      <c r="E121" s="161"/>
      <c r="F121" s="161"/>
      <c r="G121" s="161"/>
      <c r="H121" s="161"/>
      <c r="I121" s="161"/>
      <c r="J121" s="162"/>
    </row>
    <row r="122" spans="2:10" ht="15" customHeight="1">
      <c r="B122" s="143" t="s">
        <v>59</v>
      </c>
      <c r="C122" s="143"/>
      <c r="D122" s="143"/>
      <c r="E122" s="143"/>
      <c r="F122" s="143"/>
      <c r="G122" s="143"/>
      <c r="H122" s="143"/>
      <c r="I122" s="163"/>
      <c r="J122" s="164"/>
    </row>
    <row r="123" spans="2:10" ht="15" customHeight="1">
      <c r="B123" s="160"/>
      <c r="C123" s="161"/>
      <c r="D123" s="161"/>
      <c r="E123" s="161"/>
      <c r="F123" s="161"/>
      <c r="G123" s="161"/>
      <c r="H123" s="161"/>
      <c r="I123" s="161"/>
      <c r="J123" s="162"/>
    </row>
    <row r="124" spans="2:10" ht="15" customHeight="1">
      <c r="B124" s="143" t="s">
        <v>60</v>
      </c>
      <c r="C124" s="143"/>
      <c r="D124" s="143"/>
      <c r="E124" s="143"/>
      <c r="F124" s="143"/>
      <c r="G124" s="143"/>
      <c r="H124" s="143"/>
      <c r="I124" s="163"/>
      <c r="J124" s="164"/>
    </row>
    <row r="125" spans="2:10" ht="15" customHeight="1">
      <c r="B125" s="172"/>
      <c r="C125" s="173"/>
      <c r="D125" s="173"/>
      <c r="E125" s="173"/>
      <c r="F125" s="173"/>
      <c r="G125" s="173"/>
      <c r="H125" s="173"/>
      <c r="I125" s="173"/>
      <c r="J125" s="174"/>
    </row>
    <row r="126" spans="2:10" ht="15" customHeight="1">
      <c r="B126" s="144" t="s">
        <v>61</v>
      </c>
      <c r="C126" s="175"/>
      <c r="D126" s="175"/>
      <c r="E126" s="175"/>
      <c r="F126" s="175"/>
      <c r="G126" s="175"/>
      <c r="H126" s="175"/>
      <c r="I126" s="175"/>
      <c r="J126" s="145"/>
    </row>
    <row r="127" spans="2:10" ht="15" customHeight="1">
      <c r="B127" s="84" t="s">
        <v>62</v>
      </c>
      <c r="C127" s="85"/>
      <c r="D127" s="86"/>
      <c r="E127" s="84" t="s">
        <v>63</v>
      </c>
      <c r="F127" s="85"/>
      <c r="G127" s="86"/>
      <c r="H127" s="84" t="s">
        <v>64</v>
      </c>
      <c r="I127" s="86"/>
      <c r="J127" s="2"/>
    </row>
    <row r="128" spans="2:10" ht="15" customHeight="1">
      <c r="B128" s="84" t="s">
        <v>142</v>
      </c>
      <c r="C128" s="85"/>
      <c r="D128" s="86"/>
      <c r="E128" s="84" t="s">
        <v>143</v>
      </c>
      <c r="F128" s="85"/>
      <c r="G128" s="86"/>
      <c r="H128" s="170" t="s">
        <v>144</v>
      </c>
      <c r="I128" s="86"/>
      <c r="J128" s="2"/>
    </row>
    <row r="129" spans="2:10" ht="14.25" customHeight="1">
      <c r="B129" s="102" t="s">
        <v>65</v>
      </c>
      <c r="C129" s="102"/>
      <c r="D129" s="102"/>
    </row>
    <row r="130" spans="2:10" ht="14.25" customHeight="1">
      <c r="B130" s="171"/>
      <c r="C130" s="171"/>
      <c r="D130" s="171"/>
    </row>
    <row r="131" spans="2:10" ht="14.25" customHeight="1">
      <c r="B131" s="51"/>
      <c r="C131" s="51"/>
      <c r="D131" s="51"/>
    </row>
    <row r="132" spans="2:10" ht="14.25" customHeight="1">
      <c r="B132" s="51"/>
      <c r="C132" s="51"/>
      <c r="D132" s="51"/>
    </row>
    <row r="133" spans="2:10" ht="14.25" customHeight="1">
      <c r="B133" s="51"/>
      <c r="C133" s="51"/>
      <c r="D133" s="51"/>
    </row>
    <row r="134" spans="2:10" ht="14.25" customHeight="1">
      <c r="B134" s="51"/>
      <c r="C134" s="51"/>
      <c r="D134" s="51"/>
    </row>
    <row r="135" spans="2:10" ht="14.25" customHeight="1">
      <c r="B135" s="51"/>
      <c r="C135" s="51"/>
      <c r="D135" s="51"/>
    </row>
    <row r="136" spans="2:10" ht="14.25" customHeight="1">
      <c r="B136" s="51"/>
      <c r="C136" s="51"/>
      <c r="D136" s="51"/>
    </row>
    <row r="137" spans="2:10" ht="14.25" customHeight="1">
      <c r="B137" s="51"/>
      <c r="C137" s="51"/>
      <c r="D137" s="51"/>
    </row>
    <row r="138" spans="2:10" ht="14.25" customHeight="1">
      <c r="B138" s="51"/>
      <c r="C138" s="51"/>
      <c r="D138" s="51"/>
    </row>
    <row r="139" spans="2:10" ht="14.25" customHeight="1">
      <c r="B139" s="51"/>
      <c r="C139" s="51"/>
      <c r="D139" s="51"/>
    </row>
    <row r="140" spans="2:10" ht="14.25" customHeight="1">
      <c r="B140" s="51"/>
      <c r="C140" s="51"/>
      <c r="D140" s="51"/>
    </row>
    <row r="141" spans="2:10" ht="14.25" customHeight="1">
      <c r="B141" s="51"/>
      <c r="C141" s="51"/>
      <c r="D141" s="51"/>
    </row>
    <row r="142" spans="2:10" ht="18" customHeight="1">
      <c r="B142" s="142" t="s">
        <v>73</v>
      </c>
      <c r="C142" s="142"/>
      <c r="D142" s="142"/>
      <c r="E142" s="142"/>
      <c r="F142" s="142"/>
      <c r="G142" s="142"/>
      <c r="H142" s="142"/>
      <c r="I142" s="142"/>
      <c r="J142" s="142"/>
    </row>
    <row r="143" spans="2:10" ht="14.25" customHeight="1">
      <c r="B143" s="142" t="s">
        <v>74</v>
      </c>
      <c r="C143" s="142"/>
      <c r="D143" s="142"/>
      <c r="E143" s="142"/>
      <c r="F143" s="142"/>
      <c r="G143" s="142"/>
      <c r="H143" s="142"/>
      <c r="I143" s="142"/>
      <c r="J143" s="142"/>
    </row>
    <row r="144" spans="2:10" ht="14.25" customHeight="1">
      <c r="B144" s="142" t="s">
        <v>68</v>
      </c>
      <c r="C144" s="142"/>
      <c r="D144" s="142"/>
      <c r="E144" s="142"/>
      <c r="F144" s="142"/>
      <c r="G144" s="142"/>
      <c r="H144" s="142"/>
      <c r="I144" s="142"/>
      <c r="J144" s="142"/>
    </row>
    <row r="145" spans="2:10" ht="14.25" customHeight="1">
      <c r="B145" s="142" t="s">
        <v>69</v>
      </c>
      <c r="C145" s="142"/>
      <c r="D145" s="142"/>
      <c r="E145" s="142"/>
      <c r="F145" s="142"/>
      <c r="G145" s="142"/>
      <c r="H145" s="142"/>
      <c r="I145" s="142"/>
      <c r="J145" s="142"/>
    </row>
    <row r="146" spans="2:10" ht="14.25" customHeight="1">
      <c r="B146" s="142" t="s">
        <v>70</v>
      </c>
      <c r="C146" s="142"/>
      <c r="D146" s="142"/>
      <c r="E146" s="142"/>
      <c r="F146" s="142"/>
      <c r="G146" s="142"/>
      <c r="H146" s="142"/>
      <c r="I146" s="142"/>
      <c r="J146" s="142"/>
    </row>
    <row r="147" spans="2:10" ht="14.25" customHeight="1">
      <c r="B147" s="142" t="s">
        <v>71</v>
      </c>
      <c r="C147" s="142"/>
      <c r="D147" s="142"/>
      <c r="E147" s="142"/>
      <c r="F147" s="142"/>
      <c r="G147" s="142"/>
      <c r="H147" s="142"/>
      <c r="I147" s="142"/>
      <c r="J147" s="142"/>
    </row>
    <row r="148" spans="2:10" ht="14.25" customHeight="1">
      <c r="B148" s="142" t="s">
        <v>75</v>
      </c>
      <c r="C148" s="142"/>
      <c r="D148" s="142"/>
      <c r="E148" s="142"/>
      <c r="F148" s="142"/>
      <c r="G148" s="142"/>
      <c r="H148" s="142"/>
      <c r="I148" s="142"/>
      <c r="J148" s="142"/>
    </row>
    <row r="149" spans="2:10" ht="14.25" customHeight="1">
      <c r="B149" s="142" t="s">
        <v>72</v>
      </c>
      <c r="C149" s="142"/>
      <c r="D149" s="142"/>
      <c r="E149" s="142"/>
      <c r="F149" s="142"/>
      <c r="G149" s="142"/>
      <c r="H149" s="142"/>
      <c r="I149" s="142"/>
      <c r="J149" s="142"/>
    </row>
    <row r="150" spans="2:10" ht="18.75" customHeight="1">
      <c r="B150" s="165"/>
      <c r="C150" s="165"/>
      <c r="D150" s="165"/>
      <c r="E150" s="165"/>
      <c r="F150" s="165"/>
      <c r="G150" s="165"/>
      <c r="H150" s="165"/>
      <c r="I150" s="165"/>
    </row>
  </sheetData>
  <mergeCells count="177">
    <mergeCell ref="B116:H116"/>
    <mergeCell ref="I116:J116"/>
    <mergeCell ref="I39:J39"/>
    <mergeCell ref="B36:J36"/>
    <mergeCell ref="B121:J121"/>
    <mergeCell ref="B123:J123"/>
    <mergeCell ref="B76:J76"/>
    <mergeCell ref="B82:E82"/>
    <mergeCell ref="I73:J73"/>
    <mergeCell ref="B81:E81"/>
    <mergeCell ref="F81:J81"/>
    <mergeCell ref="F88:F99"/>
    <mergeCell ref="G88:G99"/>
    <mergeCell ref="H88:H99"/>
    <mergeCell ref="D113:F113"/>
    <mergeCell ref="G113:H113"/>
    <mergeCell ref="C37:D40"/>
    <mergeCell ref="E37:J37"/>
    <mergeCell ref="E38:J38"/>
    <mergeCell ref="G39:H39"/>
    <mergeCell ref="E39:F39"/>
    <mergeCell ref="B74:J74"/>
    <mergeCell ref="B118:H118"/>
    <mergeCell ref="B120:H120"/>
    <mergeCell ref="B150:I150"/>
    <mergeCell ref="B128:D128"/>
    <mergeCell ref="B142:J142"/>
    <mergeCell ref="B143:J143"/>
    <mergeCell ref="B144:J144"/>
    <mergeCell ref="B145:J145"/>
    <mergeCell ref="F85:F87"/>
    <mergeCell ref="G85:G87"/>
    <mergeCell ref="H85:H87"/>
    <mergeCell ref="E127:G127"/>
    <mergeCell ref="I88:J88"/>
    <mergeCell ref="I85:J85"/>
    <mergeCell ref="I86:J86"/>
    <mergeCell ref="D85:E87"/>
    <mergeCell ref="H128:I128"/>
    <mergeCell ref="B129:D130"/>
    <mergeCell ref="B127:D127"/>
    <mergeCell ref="B124:H124"/>
    <mergeCell ref="I118:J118"/>
    <mergeCell ref="I120:J120"/>
    <mergeCell ref="I122:J122"/>
    <mergeCell ref="I124:J124"/>
    <mergeCell ref="B125:J125"/>
    <mergeCell ref="B126:J126"/>
    <mergeCell ref="B146:J146"/>
    <mergeCell ref="B147:J147"/>
    <mergeCell ref="B122:H122"/>
    <mergeCell ref="B148:J148"/>
    <mergeCell ref="B149:J149"/>
    <mergeCell ref="B75:C75"/>
    <mergeCell ref="B68:D68"/>
    <mergeCell ref="B71:B72"/>
    <mergeCell ref="C71:C72"/>
    <mergeCell ref="B84:B87"/>
    <mergeCell ref="C84:C87"/>
    <mergeCell ref="B111:I111"/>
    <mergeCell ref="D112:F112"/>
    <mergeCell ref="G112:H112"/>
    <mergeCell ref="B115:J115"/>
    <mergeCell ref="B117:J117"/>
    <mergeCell ref="B119:J119"/>
    <mergeCell ref="E128:G128"/>
    <mergeCell ref="H127:I127"/>
    <mergeCell ref="C88:C99"/>
    <mergeCell ref="D88:E99"/>
    <mergeCell ref="D75:J75"/>
    <mergeCell ref="D84:J84"/>
    <mergeCell ref="B70:J70"/>
    <mergeCell ref="F79:I79"/>
    <mergeCell ref="B80:E80"/>
    <mergeCell ref="F80:J80"/>
    <mergeCell ref="B25:J25"/>
    <mergeCell ref="B26:J26"/>
    <mergeCell ref="I27:J27"/>
    <mergeCell ref="B31:J31"/>
    <mergeCell ref="G32:J32"/>
    <mergeCell ref="G33:J33"/>
    <mergeCell ref="B32:F32"/>
    <mergeCell ref="B33:F33"/>
    <mergeCell ref="B27:C27"/>
    <mergeCell ref="D27:E27"/>
    <mergeCell ref="B28:C28"/>
    <mergeCell ref="D28:E28"/>
    <mergeCell ref="I28:J28"/>
    <mergeCell ref="B29:C29"/>
    <mergeCell ref="D29:E29"/>
    <mergeCell ref="I29:J29"/>
    <mergeCell ref="B30:C30"/>
    <mergeCell ref="D30:E30"/>
    <mergeCell ref="I30:J30"/>
    <mergeCell ref="B41:B42"/>
    <mergeCell ref="B43:B45"/>
    <mergeCell ref="B7:J7"/>
    <mergeCell ref="J8:J11"/>
    <mergeCell ref="A1:J1"/>
    <mergeCell ref="A3:J3"/>
    <mergeCell ref="A5:J5"/>
    <mergeCell ref="A6:J6"/>
    <mergeCell ref="B23:J23"/>
    <mergeCell ref="G24:J2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24:F24"/>
    <mergeCell ref="C42:D42"/>
    <mergeCell ref="C43:D43"/>
    <mergeCell ref="C45:D45"/>
    <mergeCell ref="I34:J34"/>
    <mergeCell ref="I35:J35"/>
    <mergeCell ref="B37:B40"/>
    <mergeCell ref="B34:F35"/>
    <mergeCell ref="C41:D41"/>
    <mergeCell ref="C44:D44"/>
    <mergeCell ref="B46:B48"/>
    <mergeCell ref="B49:B50"/>
    <mergeCell ref="B51:B52"/>
    <mergeCell ref="B53:B55"/>
    <mergeCell ref="B56:B57"/>
    <mergeCell ref="B58:B60"/>
    <mergeCell ref="B61:B62"/>
    <mergeCell ref="B63:B64"/>
    <mergeCell ref="B65:B67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D114:F114"/>
    <mergeCell ref="G114:H114"/>
    <mergeCell ref="C64:D64"/>
    <mergeCell ref="C65:D65"/>
    <mergeCell ref="C66:D66"/>
    <mergeCell ref="C67:D67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D71:J71"/>
    <mergeCell ref="I72:J72"/>
    <mergeCell ref="E68:J68"/>
    <mergeCell ref="B69:J69"/>
    <mergeCell ref="F82:J82"/>
    <mergeCell ref="B77:E77"/>
    <mergeCell ref="F77:J77"/>
    <mergeCell ref="B78:E79"/>
    <mergeCell ref="F78:I78"/>
    <mergeCell ref="I92:J92"/>
    <mergeCell ref="I97:J97"/>
    <mergeCell ref="C100:C110"/>
    <mergeCell ref="D100:E110"/>
    <mergeCell ref="F100:F110"/>
    <mergeCell ref="G100:G110"/>
    <mergeCell ref="H100:H110"/>
    <mergeCell ref="I100:J100"/>
    <mergeCell ref="I104:J104"/>
    <mergeCell ref="I108:J108"/>
  </mergeCells>
  <hyperlinks>
    <hyperlink ref="H128" r:id="rId1"/>
    <hyperlink ref="J113" r:id="rId2"/>
    <hyperlink ref="J114" r:id="rId3"/>
  </hyperlinks>
  <pageMargins left="0.28999999999999998" right="0.47" top="0.48" bottom="0.35" header="0.32" footer="0.23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2017-02-23T14:28:25Z</dcterms:modified>
</cp:coreProperties>
</file>